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045" activeTab="0"/>
  </bookViews>
  <sheets>
    <sheet name="Лист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<sst xmlns="http://schemas.openxmlformats.org/spreadsheetml/2006/main" count="36" uniqueCount="21">
  <si>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Сальдо</t>
  </si>
  <si>
    <t>Февраль</t>
  </si>
  <si>
    <t>Экспортно-импортные операции Кыргызской Республики</t>
  </si>
  <si>
    <t>(млн.долларов США)</t>
  </si>
  <si>
    <t>Внешнеторговый оборот</t>
  </si>
  <si>
    <t>Всего</t>
  </si>
  <si>
    <t>в том числе</t>
  </si>
  <si>
    <t>без учета золота</t>
  </si>
  <si>
    <t>страны  ЕАЭС</t>
  </si>
  <si>
    <t xml:space="preserve">Январь </t>
  </si>
  <si>
    <t>Национальный статистический комитет Кыргызской Республики</t>
  </si>
  <si>
    <t>Экспресс-информация</t>
  </si>
  <si>
    <t>12 апреля 2023г.</t>
  </si>
  <si>
    <r>
      <t xml:space="preserve">Экспорт </t>
    </r>
    <r>
      <rPr>
        <b/>
        <vertAlign val="superscript"/>
        <sz val="16"/>
        <color indexed="8"/>
        <rFont val="Times New Roman"/>
        <family val="1"/>
      </rPr>
      <t>1</t>
    </r>
  </si>
  <si>
    <r>
      <t xml:space="preserve">Импорт </t>
    </r>
    <r>
      <rPr>
        <b/>
        <vertAlign val="superscript"/>
        <sz val="16"/>
        <color indexed="8"/>
        <rFont val="Times New Roman"/>
        <family val="1"/>
      </rPr>
      <t>2</t>
    </r>
  </si>
  <si>
    <r>
      <t xml:space="preserve">2022 </t>
    </r>
    <r>
      <rPr>
        <b/>
        <vertAlign val="superscript"/>
        <sz val="16"/>
        <rFont val="Times New Roman"/>
        <family val="1"/>
      </rPr>
      <t>3</t>
    </r>
  </si>
  <si>
    <t>Январь-февраль</t>
  </si>
  <si>
    <r>
      <t xml:space="preserve">1 </t>
    </r>
    <r>
      <rPr>
        <sz val="13.5"/>
        <color indexed="8"/>
        <rFont val="Times New Roman"/>
        <family val="1"/>
      </rPr>
      <t xml:space="preserve"> Экспорт в ценах ФОБ - цена товара, включающая его стоимость и расходы по доставке до границы  страны-экспортера.</t>
    </r>
  </si>
  <si>
    <r>
      <t xml:space="preserve">2 </t>
    </r>
    <r>
      <rPr>
        <sz val="13.5"/>
        <color indexed="8"/>
        <rFont val="Times New Roman"/>
        <family val="1"/>
      </rPr>
      <t xml:space="preserve"> Импорт в ценах СИФ - цена товара, включающая его стоимость и расходы по страхованию и транспортировке до границы страны-импортера.  </t>
    </r>
  </si>
  <si>
    <r>
      <t>3</t>
    </r>
    <r>
      <rPr>
        <sz val="13.5"/>
        <color indexed="8"/>
        <rFont val="Times New Roman"/>
        <family val="1"/>
      </rPr>
      <t xml:space="preserve"> Возможны изменения месячных показателей  отчетного периода в связи с их  последующим пересчетом.</t>
    </r>
  </si>
  <si>
    <t xml:space="preserve">  Председатель                                                                                      Б. Кудайбергенов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</si>
</sst>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i/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sz val="12"/>
      <color theme="1"/>
      <name val="Calibri"/>
      <family val="2"/>
      <scheme val="minor"/>
    </font>
    <font>
      <sz val="16"/>
      <name val="Times New Roman"/>
      <family val="1"/>
    </font>
    <font>
      <sz val="10"/>
      <color theme="1"/>
      <name val="Times New Roman"/>
      <family val="1"/>
    </font>
    <font>
      <sz val="8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28"/>
      <name val="Times New Roman"/>
      <family val="1"/>
    </font>
    <font>
      <sz val="28"/>
      <name val="Arial Cyr"/>
      <family val="2"/>
    </font>
    <font>
      <i/>
      <sz val="14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vertAlign val="superscript"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3.5"/>
      <color theme="1"/>
      <name val="Times New Roman"/>
      <family val="1"/>
    </font>
    <font>
      <sz val="16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61">
    <xf numFmtId="0" fontId="0" fillId="0" borderId="0" xfId="0"/>
    <xf numFmtId="0" fontId="0" fillId="0" borderId="0" xfId="0" applyFill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21" applyFont="1" applyFill="1" applyAlignment="1">
      <alignment horizontal="left" wrapText="1"/>
      <protection/>
    </xf>
    <xf numFmtId="164" fontId="11" fillId="0" borderId="0" xfId="21" applyNumberFormat="1" applyFont="1" applyFill="1" applyAlignment="1">
      <alignment horizontal="left" wrapText="1"/>
      <protection/>
    </xf>
    <xf numFmtId="0" fontId="12" fillId="0" borderId="0" xfId="0" applyFont="1" applyFill="1"/>
    <xf numFmtId="164" fontId="7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0" fontId="3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3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4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165" fontId="15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5" fontId="15" fillId="0" borderId="0" xfId="0" applyNumberFormat="1" applyFont="1" applyFill="1" applyAlignment="1">
      <alignment horizontal="right" wrapText="1"/>
    </xf>
    <xf numFmtId="164" fontId="2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164" fontId="15" fillId="0" borderId="0" xfId="0" applyNumberFormat="1" applyFont="1" applyFill="1" applyAlignment="1">
      <alignment horizontal="right"/>
    </xf>
    <xf numFmtId="0" fontId="27" fillId="0" borderId="0" xfId="0" applyFont="1" applyFill="1"/>
    <xf numFmtId="0" fontId="26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left"/>
    </xf>
    <xf numFmtId="164" fontId="28" fillId="0" borderId="0" xfId="0" applyNumberFormat="1" applyFont="1" applyFill="1"/>
    <xf numFmtId="0" fontId="29" fillId="0" borderId="0" xfId="0" applyFont="1" applyFill="1"/>
    <xf numFmtId="0" fontId="30" fillId="0" borderId="11" xfId="0" applyFont="1" applyFill="1" applyBorder="1" applyAlignment="1">
      <alignment horizontal="left" wrapText="1"/>
    </xf>
    <xf numFmtId="0" fontId="32" fillId="0" borderId="0" xfId="0" applyFont="1" applyFill="1"/>
    <xf numFmtId="0" fontId="30" fillId="0" borderId="0" xfId="0" applyFont="1" applyFill="1" applyAlignment="1">
      <alignment horizontal="left" wrapText="1"/>
    </xf>
    <xf numFmtId="0" fontId="30" fillId="0" borderId="0" xfId="21" applyFont="1" applyFill="1" applyAlignment="1">
      <alignment horizontal="left" wrapText="1"/>
      <protection/>
    </xf>
    <xf numFmtId="0" fontId="6" fillId="0" borderId="0" xfId="0" applyFont="1" applyFill="1" applyAlignment="1">
      <alignment horizontal="center"/>
    </xf>
    <xf numFmtId="0" fontId="33" fillId="0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0</xdr:rowOff>
    </xdr:from>
    <xdr:to>
      <xdr:col>0</xdr:col>
      <xdr:colOff>981075</xdr:colOff>
      <xdr:row>2</xdr:row>
      <xdr:rowOff>0</xdr:rowOff>
    </xdr:to>
    <xdr:pic>
      <xdr:nvPicPr>
        <xdr:cNvPr id="2" name="Picture 3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1000125</xdr:colOff>
      <xdr:row>2</xdr:row>
      <xdr:rowOff>0</xdr:rowOff>
    </xdr:to>
    <xdr:pic>
      <xdr:nvPicPr>
        <xdr:cNvPr id="3" name="Picture 9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</xdr:row>
      <xdr:rowOff>0</xdr:rowOff>
    </xdr:from>
    <xdr:to>
      <xdr:col>0</xdr:col>
      <xdr:colOff>981075</xdr:colOff>
      <xdr:row>2</xdr:row>
      <xdr:rowOff>0</xdr:rowOff>
    </xdr:to>
    <xdr:pic>
      <xdr:nvPicPr>
        <xdr:cNvPr id="5" name="Picture 3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1000125</xdr:colOff>
      <xdr:row>2</xdr:row>
      <xdr:rowOff>0</xdr:rowOff>
    </xdr:to>
    <xdr:pic>
      <xdr:nvPicPr>
        <xdr:cNvPr id="6" name="Picture 9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</xdr:row>
      <xdr:rowOff>0</xdr:rowOff>
    </xdr:from>
    <xdr:to>
      <xdr:col>0</xdr:col>
      <xdr:colOff>981075</xdr:colOff>
      <xdr:row>2</xdr:row>
      <xdr:rowOff>0</xdr:rowOff>
    </xdr:to>
    <xdr:pic>
      <xdr:nvPicPr>
        <xdr:cNvPr id="8" name="Picture 3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1000125</xdr:colOff>
      <xdr:row>2</xdr:row>
      <xdr:rowOff>0</xdr:rowOff>
    </xdr:to>
    <xdr:pic>
      <xdr:nvPicPr>
        <xdr:cNvPr id="9" name="Picture 9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1400175</xdr:colOff>
      <xdr:row>4</xdr:row>
      <xdr:rowOff>161925</xdr:rowOff>
    </xdr:to>
    <xdr:pic>
      <xdr:nvPicPr>
        <xdr:cNvPr id="10" name="Picture 9" descr="7fjellbw-03 copy copy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76200"/>
          <a:ext cx="1257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0"/>
  <sheetViews>
    <sheetView tabSelected="1" view="pageBreakPreview" zoomScaleSheetLayoutView="100" workbookViewId="0" topLeftCell="A1">
      <selection activeCell="D53" sqref="D53"/>
    </sheetView>
  </sheetViews>
  <sheetFormatPr defaultColWidth="9.140625" defaultRowHeight="15"/>
  <cols>
    <col min="1" max="1" width="24.57421875" style="1" customWidth="1"/>
    <col min="2" max="2" width="18.140625" style="1" customWidth="1"/>
    <col min="3" max="3" width="16.140625" style="1" customWidth="1"/>
    <col min="4" max="4" width="16.421875" style="1" customWidth="1"/>
    <col min="5" max="5" width="13.7109375" style="1" customWidth="1"/>
    <col min="6" max="6" width="16.140625" style="1" customWidth="1"/>
    <col min="7" max="7" width="14.8515625" style="1" customWidth="1"/>
    <col min="8" max="8" width="13.8515625" style="1" customWidth="1"/>
    <col min="9" max="9" width="15.140625" style="1" customWidth="1"/>
    <col min="10" max="10" width="14.28125" style="1" customWidth="1"/>
    <col min="11" max="11" width="14.00390625" style="1" customWidth="1"/>
    <col min="12" max="12" width="15.57421875" style="1" customWidth="1"/>
    <col min="13" max="13" width="14.7109375" style="1" customWidth="1"/>
    <col min="14" max="16384" width="9.140625" style="1" customWidth="1"/>
  </cols>
  <sheetData>
    <row r="1" ht="22.5" customHeight="1"/>
    <row r="2" spans="2:11" ht="35.25">
      <c r="B2" s="14"/>
      <c r="C2" s="19" t="s">
        <v>10</v>
      </c>
      <c r="D2" s="20"/>
      <c r="E2" s="20"/>
      <c r="F2" s="20"/>
      <c r="G2" s="20"/>
      <c r="H2" s="20"/>
      <c r="I2" s="21"/>
      <c r="J2" s="22"/>
      <c r="K2" s="22"/>
    </row>
    <row r="3" ht="15"/>
    <row r="5" ht="19.5" customHeight="1"/>
    <row r="6" ht="19.5" customHeight="1"/>
    <row r="7" ht="19.5" customHeight="1"/>
    <row r="8" ht="19.5" customHeight="1"/>
    <row r="9" spans="1:3" ht="20.25" customHeight="1">
      <c r="A9" s="23" t="s">
        <v>11</v>
      </c>
      <c r="B9" s="23"/>
      <c r="C9" s="23"/>
    </row>
    <row r="10" spans="1:3" ht="19.5" customHeight="1">
      <c r="A10" s="24" t="s">
        <v>12</v>
      </c>
      <c r="B10" s="24"/>
      <c r="C10" s="25"/>
    </row>
    <row r="11" spans="1:3" ht="10.5" customHeight="1">
      <c r="A11" s="2"/>
      <c r="B11" s="2"/>
      <c r="C11" s="2"/>
    </row>
    <row r="12" spans="1:13" ht="23.25" customHeight="1">
      <c r="A12" s="26" t="s">
        <v>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3"/>
      <c r="M13" s="3"/>
    </row>
    <row r="14" spans="1:13" ht="25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27" t="s">
        <v>3</v>
      </c>
      <c r="L14" s="3"/>
      <c r="M14" s="3"/>
    </row>
    <row r="15" ht="12" customHeight="1" thickBot="1">
      <c r="K15" s="4"/>
    </row>
    <row r="16" spans="1:13" s="31" customFormat="1" ht="33.75" customHeight="1">
      <c r="A16" s="28"/>
      <c r="B16" s="29" t="s">
        <v>4</v>
      </c>
      <c r="C16" s="29"/>
      <c r="D16" s="29"/>
      <c r="E16" s="29" t="s">
        <v>13</v>
      </c>
      <c r="F16" s="29"/>
      <c r="G16" s="29"/>
      <c r="H16" s="29" t="s">
        <v>14</v>
      </c>
      <c r="I16" s="29"/>
      <c r="J16" s="29"/>
      <c r="K16" s="29" t="s">
        <v>0</v>
      </c>
      <c r="L16" s="29"/>
      <c r="M16" s="30"/>
    </row>
    <row r="17" spans="1:13" s="15" customFormat="1" ht="23.25" customHeight="1">
      <c r="A17" s="32"/>
      <c r="B17" s="33" t="s">
        <v>5</v>
      </c>
      <c r="C17" s="33" t="s">
        <v>6</v>
      </c>
      <c r="D17" s="33"/>
      <c r="E17" s="33" t="s">
        <v>5</v>
      </c>
      <c r="F17" s="33" t="s">
        <v>6</v>
      </c>
      <c r="G17" s="33"/>
      <c r="H17" s="33" t="s">
        <v>5</v>
      </c>
      <c r="I17" s="34" t="s">
        <v>6</v>
      </c>
      <c r="J17" s="35"/>
      <c r="K17" s="33" t="s">
        <v>5</v>
      </c>
      <c r="L17" s="33" t="s">
        <v>6</v>
      </c>
      <c r="M17" s="34"/>
    </row>
    <row r="18" spans="1:13" s="15" customFormat="1" ht="54.75" customHeight="1" thickBot="1">
      <c r="A18" s="36"/>
      <c r="B18" s="37"/>
      <c r="C18" s="38" t="s">
        <v>7</v>
      </c>
      <c r="D18" s="39" t="s">
        <v>8</v>
      </c>
      <c r="E18" s="37"/>
      <c r="F18" s="38" t="s">
        <v>7</v>
      </c>
      <c r="G18" s="39" t="s">
        <v>8</v>
      </c>
      <c r="H18" s="37"/>
      <c r="I18" s="38" t="s">
        <v>7</v>
      </c>
      <c r="J18" s="39" t="s">
        <v>8</v>
      </c>
      <c r="K18" s="37"/>
      <c r="L18" s="38" t="s">
        <v>7</v>
      </c>
      <c r="M18" s="40" t="s">
        <v>8</v>
      </c>
    </row>
    <row r="19" spans="1:13" s="15" customFormat="1" ht="23.25" customHeight="1">
      <c r="A19" s="5"/>
      <c r="B19" s="6"/>
      <c r="C19" s="7"/>
      <c r="D19" s="8"/>
      <c r="E19" s="6"/>
      <c r="F19" s="7"/>
      <c r="G19" s="8"/>
      <c r="H19" s="6"/>
      <c r="I19" s="7"/>
      <c r="J19" s="8"/>
      <c r="K19" s="6"/>
      <c r="L19" s="7"/>
      <c r="M19" s="8"/>
    </row>
    <row r="20" spans="1:24" s="42" customFormat="1" ht="24.75" customHeight="1">
      <c r="A20" s="41" t="s">
        <v>15</v>
      </c>
      <c r="N20" s="43"/>
      <c r="P20" s="44"/>
      <c r="R20" s="45"/>
      <c r="S20" s="43"/>
      <c r="T20" s="43"/>
      <c r="U20" s="45"/>
      <c r="V20" s="43"/>
      <c r="W20" s="43"/>
      <c r="X20" s="46"/>
    </row>
    <row r="21" spans="1:16" s="49" customFormat="1" ht="24.75" customHeight="1">
      <c r="A21" s="47" t="s">
        <v>9</v>
      </c>
      <c r="B21" s="48">
        <f aca="true" t="shared" si="0" ref="B21:D22">E21+H21</f>
        <v>692.6</v>
      </c>
      <c r="C21" s="48">
        <f t="shared" si="0"/>
        <v>692.6</v>
      </c>
      <c r="D21" s="48">
        <f t="shared" si="0"/>
        <v>297.1</v>
      </c>
      <c r="E21" s="48">
        <v>111.2</v>
      </c>
      <c r="F21" s="48">
        <f>E21-0</f>
        <v>111.2</v>
      </c>
      <c r="G21" s="43">
        <v>64.7</v>
      </c>
      <c r="H21" s="48">
        <v>581.4</v>
      </c>
      <c r="I21" s="48">
        <f>H21-0</f>
        <v>581.4</v>
      </c>
      <c r="J21" s="48">
        <v>232.4</v>
      </c>
      <c r="K21" s="48">
        <f aca="true" t="shared" si="1" ref="K21:M22">E21-H21</f>
        <v>-470.2</v>
      </c>
      <c r="L21" s="48">
        <f t="shared" si="1"/>
        <v>-470.2</v>
      </c>
      <c r="M21" s="48">
        <f t="shared" si="1"/>
        <v>-167.7</v>
      </c>
      <c r="P21" s="50"/>
    </row>
    <row r="22" spans="1:16" s="49" customFormat="1" ht="24.75" customHeight="1">
      <c r="A22" s="47" t="s">
        <v>1</v>
      </c>
      <c r="B22" s="48">
        <f t="shared" si="0"/>
        <v>706.9</v>
      </c>
      <c r="C22" s="48">
        <f t="shared" si="0"/>
        <v>702.4</v>
      </c>
      <c r="D22" s="48">
        <f t="shared" si="0"/>
        <v>315.6</v>
      </c>
      <c r="E22" s="48">
        <v>139.1</v>
      </c>
      <c r="F22" s="48">
        <f>E22-0.2</f>
        <v>138.9</v>
      </c>
      <c r="G22" s="43">
        <v>76.2</v>
      </c>
      <c r="H22" s="48">
        <v>567.8</v>
      </c>
      <c r="I22" s="48">
        <f>H22-4.3</f>
        <v>563.5</v>
      </c>
      <c r="J22" s="48">
        <v>239.4</v>
      </c>
      <c r="K22" s="48">
        <f t="shared" si="1"/>
        <v>-428.69999999999993</v>
      </c>
      <c r="L22" s="48">
        <f t="shared" si="1"/>
        <v>-424.6</v>
      </c>
      <c r="M22" s="48">
        <f t="shared" si="1"/>
        <v>-163.2</v>
      </c>
      <c r="P22" s="50"/>
    </row>
    <row r="23" spans="1:16" s="15" customFormat="1" ht="24.75" customHeight="1">
      <c r="A23" s="41" t="s">
        <v>16</v>
      </c>
      <c r="B23" s="46">
        <f>SUM(B21:B22)</f>
        <v>1399.5</v>
      </c>
      <c r="C23" s="46">
        <f aca="true" t="shared" si="2" ref="C23:M23">SUM(C21:C22)</f>
        <v>1395</v>
      </c>
      <c r="D23" s="46">
        <f t="shared" si="2"/>
        <v>612.7</v>
      </c>
      <c r="E23" s="46">
        <f t="shared" si="2"/>
        <v>250.3</v>
      </c>
      <c r="F23" s="46">
        <f t="shared" si="2"/>
        <v>250.10000000000002</v>
      </c>
      <c r="G23" s="46">
        <f t="shared" si="2"/>
        <v>140.9</v>
      </c>
      <c r="H23" s="46">
        <f>SUM(H21:H22)</f>
        <v>1149.1999999999998</v>
      </c>
      <c r="I23" s="46">
        <f t="shared" si="2"/>
        <v>1144.9</v>
      </c>
      <c r="J23" s="46">
        <f t="shared" si="2"/>
        <v>471.8</v>
      </c>
      <c r="K23" s="46">
        <f t="shared" si="2"/>
        <v>-898.8999999999999</v>
      </c>
      <c r="L23" s="46">
        <f t="shared" si="2"/>
        <v>-894.8</v>
      </c>
      <c r="M23" s="46">
        <f t="shared" si="2"/>
        <v>-330.9</v>
      </c>
      <c r="P23" s="51"/>
    </row>
    <row r="24" spans="1:16" s="49" customFormat="1" ht="24.75" customHeight="1">
      <c r="A24" s="47"/>
      <c r="B24" s="48"/>
      <c r="C24" s="48"/>
      <c r="D24" s="48"/>
      <c r="E24" s="48"/>
      <c r="F24" s="48"/>
      <c r="G24" s="43"/>
      <c r="H24" s="48"/>
      <c r="I24" s="48"/>
      <c r="J24" s="48"/>
      <c r="K24" s="48"/>
      <c r="L24" s="48"/>
      <c r="M24" s="48"/>
      <c r="P24" s="50"/>
    </row>
    <row r="25" spans="1:16" s="49" customFormat="1" ht="24.75" customHeight="1">
      <c r="A25" s="47"/>
      <c r="B25" s="48"/>
      <c r="C25" s="48"/>
      <c r="D25" s="48"/>
      <c r="E25" s="48"/>
      <c r="F25" s="48"/>
      <c r="G25" s="43"/>
      <c r="H25" s="48"/>
      <c r="I25" s="48"/>
      <c r="J25" s="48"/>
      <c r="K25" s="48"/>
      <c r="L25" s="48"/>
      <c r="M25" s="48"/>
      <c r="P25" s="50"/>
    </row>
    <row r="26" spans="1:16" s="49" customFormat="1" ht="28.5" customHeight="1">
      <c r="A26" s="41">
        <v>2023</v>
      </c>
      <c r="B26" s="48"/>
      <c r="C26" s="48"/>
      <c r="D26" s="48"/>
      <c r="E26" s="48"/>
      <c r="F26" s="48"/>
      <c r="G26" s="43"/>
      <c r="H26" s="48"/>
      <c r="I26" s="48"/>
      <c r="J26" s="48"/>
      <c r="K26" s="48"/>
      <c r="L26" s="48"/>
      <c r="M26" s="48"/>
      <c r="P26" s="50"/>
    </row>
    <row r="27" spans="1:16" s="49" customFormat="1" ht="22.5" customHeight="1">
      <c r="A27" s="47" t="s">
        <v>9</v>
      </c>
      <c r="B27" s="48">
        <f aca="true" t="shared" si="3" ref="B27:D28">E27+H27</f>
        <v>834.7</v>
      </c>
      <c r="C27" s="48">
        <f t="shared" si="3"/>
        <v>831.7</v>
      </c>
      <c r="D27" s="48">
        <f t="shared" si="3"/>
        <v>268.5</v>
      </c>
      <c r="E27" s="48">
        <v>125.5</v>
      </c>
      <c r="F27" s="48">
        <f>E27-0</f>
        <v>125.5</v>
      </c>
      <c r="G27" s="43">
        <v>80.5</v>
      </c>
      <c r="H27" s="48">
        <v>709.2</v>
      </c>
      <c r="I27" s="48">
        <f>H27-3</f>
        <v>706.2</v>
      </c>
      <c r="J27" s="48">
        <v>188</v>
      </c>
      <c r="K27" s="48">
        <f aca="true" t="shared" si="4" ref="K27:M28">E27-H27</f>
        <v>-583.7</v>
      </c>
      <c r="L27" s="48">
        <f t="shared" si="4"/>
        <v>-580.7</v>
      </c>
      <c r="M27" s="48">
        <f t="shared" si="4"/>
        <v>-107.5</v>
      </c>
      <c r="P27" s="50"/>
    </row>
    <row r="28" spans="1:16" s="49" customFormat="1" ht="24.75" customHeight="1">
      <c r="A28" s="47" t="s">
        <v>1</v>
      </c>
      <c r="B28" s="48">
        <f t="shared" si="3"/>
        <v>882.9</v>
      </c>
      <c r="C28" s="48">
        <f t="shared" si="3"/>
        <v>881.3</v>
      </c>
      <c r="D28" s="48">
        <f t="shared" si="3"/>
        <v>276.8</v>
      </c>
      <c r="E28" s="48">
        <v>130.1</v>
      </c>
      <c r="F28" s="48">
        <f>E28-0</f>
        <v>130.1</v>
      </c>
      <c r="G28" s="43">
        <v>80.7</v>
      </c>
      <c r="H28" s="48">
        <v>752.8</v>
      </c>
      <c r="I28" s="48">
        <f>H28-1.6</f>
        <v>751.1999999999999</v>
      </c>
      <c r="J28" s="48">
        <v>196.1</v>
      </c>
      <c r="K28" s="48">
        <f t="shared" si="4"/>
        <v>-622.6999999999999</v>
      </c>
      <c r="L28" s="48">
        <f t="shared" si="4"/>
        <v>-621.0999999999999</v>
      </c>
      <c r="M28" s="48">
        <f t="shared" si="4"/>
        <v>-115.39999999999999</v>
      </c>
      <c r="P28" s="50"/>
    </row>
    <row r="29" spans="1:16" s="49" customFormat="1" ht="24.75" customHeight="1">
      <c r="A29" s="41" t="s">
        <v>16</v>
      </c>
      <c r="B29" s="46">
        <f>SUM(B27:B28)</f>
        <v>1717.6</v>
      </c>
      <c r="C29" s="46">
        <f aca="true" t="shared" si="5" ref="C29:M29">SUM(C27:C28)</f>
        <v>1713</v>
      </c>
      <c r="D29" s="46">
        <f t="shared" si="5"/>
        <v>545.3</v>
      </c>
      <c r="E29" s="46">
        <f t="shared" si="5"/>
        <v>255.6</v>
      </c>
      <c r="F29" s="46">
        <f t="shared" si="5"/>
        <v>255.6</v>
      </c>
      <c r="G29" s="46">
        <f t="shared" si="5"/>
        <v>161.2</v>
      </c>
      <c r="H29" s="46">
        <f t="shared" si="5"/>
        <v>1462</v>
      </c>
      <c r="I29" s="46">
        <f t="shared" si="5"/>
        <v>1457.4</v>
      </c>
      <c r="J29" s="46">
        <f t="shared" si="5"/>
        <v>384.1</v>
      </c>
      <c r="K29" s="46">
        <f t="shared" si="5"/>
        <v>-1206.4</v>
      </c>
      <c r="L29" s="46">
        <f t="shared" si="5"/>
        <v>-1201.8</v>
      </c>
      <c r="M29" s="46">
        <f t="shared" si="5"/>
        <v>-222.89999999999998</v>
      </c>
      <c r="P29" s="50"/>
    </row>
    <row r="31" spans="1:13" s="54" customFormat="1" ht="21" customHeight="1" thickBo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56" customFormat="1" ht="25.5" customHeight="1">
      <c r="A32" s="55" t="s">
        <v>17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s="56" customFormat="1" ht="21" customHeight="1">
      <c r="A33" s="57" t="s">
        <v>18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s="56" customFormat="1" ht="24" customHeight="1">
      <c r="A34" s="58" t="s">
        <v>19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s="16" customFormat="1" ht="16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9"/>
    </row>
    <row r="36" spans="1:13" s="16" customFormat="1" ht="23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16" customFormat="1" ht="2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60" customFormat="1" ht="64.5" customHeight="1">
      <c r="A38" s="59" t="s">
        <v>20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s="17" customFormat="1" ht="41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s="13" customFormat="1" ht="15" customHeight="1">
      <c r="A40" s="11"/>
      <c r="B40" s="11"/>
      <c r="C40" s="11"/>
      <c r="D40" s="11"/>
      <c r="E40" s="11"/>
      <c r="F40" s="11"/>
      <c r="G40" s="12"/>
      <c r="H40" s="11"/>
      <c r="I40" s="11"/>
      <c r="J40" s="11"/>
      <c r="K40" s="11"/>
      <c r="L40" s="11"/>
      <c r="M40" s="11"/>
    </row>
    <row r="41" s="13" customFormat="1" ht="19.5" customHeight="1"/>
  </sheetData>
  <mergeCells count="21">
    <mergeCell ref="A9:C9"/>
    <mergeCell ref="A10:B10"/>
    <mergeCell ref="A12:M12"/>
    <mergeCell ref="A16:A18"/>
    <mergeCell ref="B16:D16"/>
    <mergeCell ref="E16:G16"/>
    <mergeCell ref="H16:J16"/>
    <mergeCell ref="K16:M16"/>
    <mergeCell ref="B17:B18"/>
    <mergeCell ref="C17:D17"/>
    <mergeCell ref="E17:E18"/>
    <mergeCell ref="F17:G17"/>
    <mergeCell ref="H17:H18"/>
    <mergeCell ref="I17:J17"/>
    <mergeCell ref="K17:K18"/>
    <mergeCell ref="L17:M17"/>
    <mergeCell ref="A32:M32"/>
    <mergeCell ref="A33:M33"/>
    <mergeCell ref="A34:M34"/>
    <mergeCell ref="A38:M38"/>
    <mergeCell ref="A39:M39"/>
  </mergeCells>
  <printOptions/>
  <pageMargins left="0.7" right="0.7" top="0.75" bottom="0.75" header="0.3" footer="0.3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aitmambetova</dc:creator>
  <cp:keywords/>
  <dc:description/>
  <cp:lastModifiedBy>aitmambetova</cp:lastModifiedBy>
  <dcterms:created xsi:type="dcterms:W3CDTF">2022-04-12T08:37:11Z</dcterms:created>
  <dcterms:modified xsi:type="dcterms:W3CDTF">2023-04-12T10:54:43Z</dcterms:modified>
  <cp:category/>
  <cp:version/>
  <cp:contentType/>
  <cp:contentStatus/>
</cp:coreProperties>
</file>